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13_ncr:1_{21A79C50-0F1B-47CD-989B-0D188A1537CF}" xr6:coauthVersionLast="47" xr6:coauthVersionMax="47" xr10:uidLastSave="{00000000-0000-0000-0000-000000000000}"/>
  <bookViews>
    <workbookView xWindow="-120" yWindow="-120" windowWidth="29040" windowHeight="15840" tabRatio="970" activeTab="1" xr2:uid="{00000000-000D-0000-FFFF-FFFF00000000}"/>
    <workbookView xWindow="28680" yWindow="-120" windowWidth="29040" windowHeight="15840" activeTab="1" xr2:uid="{A6C92E0C-CA8A-4CA3-8F3A-5B9ADC1E011C}"/>
  </bookViews>
  <sheets>
    <sheet name="일위대가총괄표" sheetId="38" r:id="rId1"/>
    <sheet name="일위대가" sheetId="39" r:id="rId2"/>
    <sheet name="노임단가(하반기변경)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2">'노임단가(하반기변경)'!$B$1:$AT$48</definedName>
    <definedName name="_xlnm.Print_Area" localSheetId="1">일위대가!$B$1:$AE$29</definedName>
    <definedName name="_xlnm.Print_Area" localSheetId="0">일위대가총괄표!$A$1:$J$29</definedName>
    <definedName name="_xlnm.Print_Titles" localSheetId="2">'노임단가(하반기변경)'!$1:$3</definedName>
    <definedName name="_xlnm.Print_Titles" localSheetId="1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9" l="1"/>
  <c r="J12" i="39" s="1"/>
  <c r="I11" i="39"/>
  <c r="G11" i="39" s="1"/>
  <c r="I7" i="39"/>
  <c r="I6" i="39"/>
  <c r="J6" i="39" s="1"/>
  <c r="C5" i="38"/>
  <c r="B5" i="38"/>
  <c r="I13" i="39"/>
  <c r="I8" i="39"/>
  <c r="J8" i="39" s="1"/>
  <c r="J7" i="39"/>
  <c r="N13" i="39"/>
  <c r="L13" i="39"/>
  <c r="J13" i="39"/>
  <c r="N12" i="39"/>
  <c r="L12" i="39"/>
  <c r="G12" i="39"/>
  <c r="N11" i="39"/>
  <c r="L11" i="39"/>
  <c r="G10" i="39"/>
  <c r="N5" i="39"/>
  <c r="I4" i="38" s="1"/>
  <c r="N8" i="39"/>
  <c r="N7" i="39"/>
  <c r="L8" i="39"/>
  <c r="L7" i="39"/>
  <c r="L5" i="39" s="1"/>
  <c r="H4" i="38" s="1"/>
  <c r="B4" i="38"/>
  <c r="G7" i="39"/>
  <c r="E4" i="38"/>
  <c r="C4" i="38"/>
  <c r="N6" i="39"/>
  <c r="L6" i="39"/>
  <c r="G5" i="39"/>
  <c r="L10" i="39" l="1"/>
  <c r="H5" i="38" s="1"/>
  <c r="J11" i="39"/>
  <c r="H11" i="39" s="1"/>
  <c r="N10" i="39"/>
  <c r="I5" i="38" s="1"/>
  <c r="J5" i="39"/>
  <c r="G4" i="38" s="1"/>
  <c r="H12" i="39"/>
  <c r="H6" i="39"/>
  <c r="G6" i="39"/>
  <c r="J10" i="39" l="1"/>
  <c r="G5" i="38" s="1"/>
  <c r="H10" i="39" l="1"/>
  <c r="H7" i="39"/>
  <c r="F4" i="38"/>
  <c r="F5" i="38" l="1"/>
  <c r="H5" i="39"/>
</calcChain>
</file>

<file path=xl/sharedStrings.xml><?xml version="1.0" encoding="utf-8"?>
<sst xmlns="http://schemas.openxmlformats.org/spreadsheetml/2006/main" count="65" uniqueCount="41">
  <si>
    <t>품    명</t>
  </si>
  <si>
    <t>규   격</t>
  </si>
  <si>
    <t>단위</t>
  </si>
  <si>
    <t>합    계</t>
  </si>
  <si>
    <t>경    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</si>
  <si>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</si>
  <si>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</si>
  <si>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</si>
  <si>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</si>
  <si>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</si>
  <si>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</si>
  <si>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</si>
  <si>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</si>
  <si>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</si>
  <si>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노무비</t>
  </si>
  <si>
    <t>재료비</t>
  </si>
  <si>
    <t>노임단가</t>
  </si>
  <si>
    <t>수  량</t>
  </si>
  <si>
    <t>합     계</t>
  </si>
  <si>
    <t>노 무 비</t>
  </si>
  <si>
    <t>재 료 비</t>
  </si>
  <si>
    <t>경     비</t>
  </si>
  <si>
    <t>일위대가총괄표</t>
  </si>
  <si>
    <t>호  표</t>
  </si>
  <si>
    <t>일위대가</t>
  </si>
  <si>
    <t>1호표</t>
    <phoneticPr fontId="86" type="noConversion"/>
  </si>
  <si>
    <t>2024년(하)</t>
  </si>
  <si>
    <t>인</t>
    <phoneticPr fontId="86" type="noConversion"/>
  </si>
  <si>
    <t>"</t>
    <phoneticPr fontId="2" type="noConversion"/>
  </si>
  <si>
    <t>2호표</t>
    <phoneticPr fontId="86" type="noConversion"/>
  </si>
  <si>
    <t>인</t>
    <phoneticPr fontId="86" type="noConversion"/>
  </si>
  <si>
    <t>보통인부</t>
    <phoneticPr fontId="86" type="noConversion"/>
  </si>
  <si>
    <t>보통인부</t>
    <phoneticPr fontId="2" type="noConversion"/>
  </si>
  <si>
    <t>M2</t>
  </si>
  <si>
    <t>석공</t>
    <phoneticPr fontId="2" type="noConversion"/>
  </si>
  <si>
    <t>돌수로 설치</t>
    <phoneticPr fontId="86" type="noConversion"/>
  </si>
  <si>
    <t>산돌쌓기</t>
    <phoneticPr fontId="86" type="noConversion"/>
  </si>
  <si>
    <t>M</t>
    <phoneticPr fontId="86" type="noConversion"/>
  </si>
  <si>
    <t>석공</t>
    <phoneticPr fontId="86" type="noConversion"/>
  </si>
  <si>
    <t>특별인부</t>
    <phoneticPr fontId="86" type="noConversion"/>
  </si>
  <si>
    <t>특별인부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</si>
</sst>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78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0" borderId="0" xfId="0" applyFont="1" applyAlignment="1"/>
    <xf numFmtId="3" fontId="90" fillId="0" borderId="33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left" vertical="center"/>
    </xf>
    <xf numFmtId="3" fontId="90" fillId="0" borderId="6" xfId="0" applyNumberFormat="1" applyFont="1" applyBorder="1" applyAlignment="1">
      <alignment horizontal="center" vertical="center"/>
    </xf>
    <xf numFmtId="3" fontId="90" fillId="0" borderId="32" xfId="0" applyNumberFormat="1" applyFont="1" applyBorder="1" applyAlignment="1">
      <alignment horizontal="left" vertical="center"/>
    </xf>
    <xf numFmtId="3" fontId="89" fillId="0" borderId="0" xfId="0" applyNumberFormat="1" applyFont="1" applyAlignment="1"/>
    <xf numFmtId="0" fontId="89" fillId="0" borderId="0" xfId="0" applyFont="1">
      <alignment vertical="center"/>
    </xf>
    <xf numFmtId="3" fontId="91" fillId="0" borderId="27" xfId="0" applyNumberFormat="1" applyFont="1" applyBorder="1" applyAlignment="1">
      <alignment horizontal="center" vertical="center"/>
    </xf>
    <xf numFmtId="3" fontId="91" fillId="0" borderId="28" xfId="0" applyNumberFormat="1" applyFont="1" applyBorder="1" applyAlignment="1">
      <alignment horizontal="center" vertical="center"/>
    </xf>
    <xf numFmtId="3" fontId="91" fillId="0" borderId="31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right" vertical="center"/>
    </xf>
    <xf numFmtId="0" fontId="89" fillId="6" borderId="0" xfId="0" applyFont="1" applyFill="1" applyAlignment="1"/>
    <xf numFmtId="0" fontId="92" fillId="6" borderId="0" xfId="0" applyFont="1" applyFill="1" applyAlignment="1"/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3" fontId="90" fillId="6" borderId="29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41" fontId="90" fillId="0" borderId="6" xfId="2236" applyFont="1" applyFill="1" applyBorder="1" applyAlignment="1">
      <alignment horizontal="center" vertical="center"/>
    </xf>
    <xf numFmtId="3" fontId="90" fillId="0" borderId="36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left" vertical="center"/>
    </xf>
    <xf numFmtId="3" fontId="90" fillId="0" borderId="35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right" vertical="center"/>
    </xf>
    <xf numFmtId="3" fontId="90" fillId="0" borderId="14" xfId="0" applyNumberFormat="1" applyFont="1" applyBorder="1" applyAlignment="1">
      <alignment horizontal="left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0" fillId="6" borderId="29" xfId="0" applyNumberFormat="1" applyFont="1" applyFill="1" applyBorder="1" applyAlignment="1">
      <alignment horizontal="center" vertical="center" shrinkToFit="1"/>
    </xf>
    <xf numFmtId="3" fontId="94" fillId="6" borderId="34" xfId="0" applyNumberFormat="1" applyFont="1" applyFill="1" applyBorder="1" applyAlignment="1">
      <alignment horizontal="center" vertical="center"/>
    </xf>
    <xf numFmtId="41" fontId="94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0" fillId="0" borderId="6" xfId="2236" applyFont="1" applyBorder="1" applyAlignment="1">
      <alignment horizontal="right" vertical="center"/>
    </xf>
    <xf numFmtId="41" fontId="90" fillId="0" borderId="32" xfId="2236" applyFont="1" applyBorder="1" applyAlignment="1">
      <alignment horizontal="center" vertical="center"/>
    </xf>
    <xf numFmtId="41" fontId="94" fillId="7" borderId="34" xfId="2236" applyFont="1" applyFill="1" applyBorder="1" applyAlignment="1">
      <alignment horizontal="center" vertical="center"/>
    </xf>
    <xf numFmtId="41" fontId="94" fillId="6" borderId="29" xfId="2236" applyFont="1" applyFill="1" applyBorder="1" applyAlignment="1">
      <alignment horizontal="center" vertical="center"/>
    </xf>
    <xf numFmtId="3" fontId="94" fillId="6" borderId="29" xfId="0" applyNumberFormat="1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6" borderId="0" xfId="0" applyFont="1" applyFill="1" applyAlignment="1"/>
    <xf numFmtId="3" fontId="26" fillId="6" borderId="29" xfId="0" applyNumberFormat="1" applyFont="1" applyFill="1" applyBorder="1" applyAlignment="1">
      <alignment horizontal="center" vertical="center"/>
    </xf>
    <xf numFmtId="3" fontId="26" fillId="6" borderId="29" xfId="0" applyNumberFormat="1" applyFont="1" applyFill="1" applyBorder="1" applyAlignment="1">
      <alignment horizontal="left" vertical="center"/>
    </xf>
    <xf numFmtId="41" fontId="26" fillId="6" borderId="29" xfId="2236" applyFont="1" applyFill="1" applyBorder="1" applyAlignment="1">
      <alignment horizontal="center" vertical="center"/>
    </xf>
    <xf numFmtId="0" fontId="96" fillId="6" borderId="0" xfId="0" applyFont="1" applyFill="1">
      <alignment vertical="center"/>
    </xf>
    <xf numFmtId="41" fontId="90" fillId="0" borderId="32" xfId="2236" applyFont="1" applyBorder="1" applyAlignment="1">
      <alignment horizontal="left" vertical="center"/>
    </xf>
    <xf numFmtId="41" fontId="91" fillId="0" borderId="6" xfId="2236" applyFont="1" applyBorder="1" applyAlignment="1">
      <alignment horizontal="right" vertical="center"/>
    </xf>
    <xf numFmtId="3" fontId="91" fillId="0" borderId="6" xfId="0" applyNumberFormat="1" applyFont="1" applyBorder="1" applyAlignment="1">
      <alignment horizontal="right" vertical="center"/>
    </xf>
    <xf numFmtId="3" fontId="91" fillId="0" borderId="35" xfId="0" applyNumberFormat="1" applyFont="1" applyBorder="1" applyAlignment="1">
      <alignment horizontal="right" vertical="center"/>
    </xf>
    <xf numFmtId="0" fontId="92" fillId="0" borderId="0" xfId="0" applyFont="1">
      <alignment vertical="center"/>
    </xf>
    <xf numFmtId="0" fontId="92" fillId="0" borderId="0" xfId="0" applyFont="1" applyAlignment="1"/>
    <xf numFmtId="0" fontId="93" fillId="0" borderId="0" xfId="0" applyFont="1" applyAlignment="1">
      <alignment horizontal="center" vertical="center"/>
    </xf>
    <xf numFmtId="0" fontId="89" fillId="0" borderId="0" xfId="0" applyFont="1" applyAlignment="1"/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  <xf numFmtId="258" fontId="26" fillId="6" borderId="29" xfId="0" applyNumberFormat="1" applyFont="1" applyFill="1" applyBorder="1" applyAlignment="1">
      <alignment horizontal="center" vertical="center"/>
    </xf>
    <xf numFmtId="258" fontId="90" fillId="6" borderId="29" xfId="0" applyNumberFormat="1" applyFont="1" applyFill="1" applyBorder="1" applyAlignment="1">
      <alignment horizontal="center" vertical="center"/>
    </xf>
    <xf numFmtId="187" fontId="26" fillId="6" borderId="29" xfId="0" applyNumberFormat="1" applyFont="1" applyFill="1" applyBorder="1" applyAlignment="1">
      <alignment horizontal="center" vertical="center"/>
    </xf>
    <xf numFmtId="187" fontId="90" fillId="6" borderId="29" xfId="0" applyNumberFormat="1" applyFont="1" applyFill="1" applyBorder="1" applyAlignment="1">
      <alignment horizontal="center" vertical="center"/>
    </xf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414971</xdr:colOff>
      <xdr:row>0</xdr:row>
      <xdr:rowOff>242455</xdr:rowOff>
    </xdr:from>
    <xdr:to>
      <xdr:col>22</xdr:col>
      <xdr:colOff>575405</xdr:colOff>
      <xdr:row>27</xdr:row>
      <xdr:rowOff>121227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35725C8A-44FB-1767-963C-309EDC4FE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5198" y="242455"/>
          <a:ext cx="5009525" cy="632113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23</xdr:col>
      <xdr:colOff>95251</xdr:colOff>
      <xdr:row>0</xdr:row>
      <xdr:rowOff>244929</xdr:rowOff>
    </xdr:from>
    <xdr:to>
      <xdr:col>30</xdr:col>
      <xdr:colOff>503464</xdr:colOff>
      <xdr:row>27</xdr:row>
      <xdr:rowOff>136072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E548F78-115B-49BA-C7C1-02A788C5D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36787" y="244929"/>
          <a:ext cx="5170713" cy="639535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628516</xdr:colOff>
      <xdr:row>6</xdr:row>
      <xdr:rowOff>97481</xdr:rowOff>
    </xdr:from>
    <xdr:to>
      <xdr:col>16</xdr:col>
      <xdr:colOff>450272</xdr:colOff>
      <xdr:row>7</xdr:row>
      <xdr:rowOff>51955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7C8FBA1D-DA5D-F50F-C876-3E1ED1FF3B28}"/>
            </a:ext>
          </a:extLst>
        </xdr:cNvPr>
        <xdr:cNvSpPr/>
      </xdr:nvSpPr>
      <xdr:spPr>
        <a:xfrm>
          <a:off x="8785380" y="1708072"/>
          <a:ext cx="3978119" cy="2315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10</xdr:col>
      <xdr:colOff>527338</xdr:colOff>
      <xdr:row>0</xdr:row>
      <xdr:rowOff>167120</xdr:rowOff>
    </xdr:from>
    <xdr:to>
      <xdr:col>20</xdr:col>
      <xdr:colOff>458066</xdr:colOff>
      <xdr:row>42</xdr:row>
      <xdr:rowOff>80529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F04AB1FD-97B5-D384-538B-48D2E0541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1688" y="167120"/>
          <a:ext cx="6788728" cy="10095634"/>
        </a:xfrm>
        <a:prstGeom prst="rect">
          <a:avLst/>
        </a:prstGeom>
      </xdr:spPr>
    </xdr:pic>
    <xdr:clientData/>
  </xdr:twoCellAnchor>
  <xdr:twoCellAnchor editAs="oneCell">
    <xdr:from>
      <xdr:col>22</xdr:col>
      <xdr:colOff>209674</xdr:colOff>
      <xdr:row>0</xdr:row>
      <xdr:rowOff>87209</xdr:rowOff>
    </xdr:from>
    <xdr:to>
      <xdr:col>33</xdr:col>
      <xdr:colOff>393371</xdr:colOff>
      <xdr:row>46</xdr:row>
      <xdr:rowOff>141019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1626649-B6A4-060E-04F1-B08FF942B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79265" y="87209"/>
          <a:ext cx="7803697" cy="10791083"/>
        </a:xfrm>
        <a:prstGeom prst="rect">
          <a:avLst/>
        </a:prstGeom>
      </xdr:spPr>
    </xdr:pic>
    <xdr:clientData/>
  </xdr:twoCellAnchor>
  <xdr:twoCellAnchor>
    <xdr:from>
      <xdr:col>22</xdr:col>
      <xdr:colOff>370009</xdr:colOff>
      <xdr:row>4</xdr:row>
      <xdr:rowOff>178955</xdr:rowOff>
    </xdr:from>
    <xdr:to>
      <xdr:col>28</xdr:col>
      <xdr:colOff>517071</xdr:colOff>
      <xdr:row>7</xdr:row>
      <xdr:rowOff>15208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EE6A0127-CE98-452B-AF50-33BDEE796BBA}"/>
            </a:ext>
          </a:extLst>
        </xdr:cNvPr>
        <xdr:cNvSpPr/>
      </xdr:nvSpPr>
      <xdr:spPr>
        <a:xfrm>
          <a:off x="16684973" y="1240312"/>
          <a:ext cx="4229205" cy="6526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34</xdr:col>
      <xdr:colOff>138546</xdr:colOff>
      <xdr:row>0</xdr:row>
      <xdr:rowOff>190499</xdr:rowOff>
    </xdr:from>
    <xdr:to>
      <xdr:col>45</xdr:col>
      <xdr:colOff>381000</xdr:colOff>
      <xdr:row>46</xdr:row>
      <xdr:rowOff>34635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B879CFAB-769B-D655-836A-23562C86F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20864" y="190499"/>
          <a:ext cx="7862454" cy="10581409"/>
        </a:xfrm>
        <a:prstGeom prst="rect">
          <a:avLst/>
        </a:prstGeom>
      </xdr:spPr>
    </xdr:pic>
    <xdr:clientData/>
  </xdr:twoCellAnchor>
  <xdr:twoCellAnchor>
    <xdr:from>
      <xdr:col>34</xdr:col>
      <xdr:colOff>304694</xdr:colOff>
      <xdr:row>5</xdr:row>
      <xdr:rowOff>72819</xdr:rowOff>
    </xdr:from>
    <xdr:to>
      <xdr:col>40</xdr:col>
      <xdr:colOff>353786</xdr:colOff>
      <xdr:row>6</xdr:row>
      <xdr:rowOff>176893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5E242B76-45EB-4279-AFF5-ACDDC3E49FA9}"/>
            </a:ext>
          </a:extLst>
        </xdr:cNvPr>
        <xdr:cNvSpPr/>
      </xdr:nvSpPr>
      <xdr:spPr>
        <a:xfrm>
          <a:off x="24783944" y="1406319"/>
          <a:ext cx="4131235" cy="37621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B1:AC30"/>
  <sheetViews>
    <sheetView view="pageBreakPreview" zoomScale="160" zoomScaleNormal="100" zoomScaleSheetLayoutView="160" workbookViewId="0">
      <selection activeCell="D9" sqref="D9"/>
    </sheetView>
    <sheetView workbookViewId="1">
      <selection activeCell="E17" sqref="D17:E19"/>
    </sheetView>
  </sheetViews>
  <sheetFormatPr defaultRowHeight="12.75"/>
  <cols>
    <col min="1" max="1" width="0.625" style="2" customWidth="1"/>
    <col min="2" max="2" width="12.25" style="2" customWidth="1"/>
    <col min="3" max="3" width="24.5" style="2" customWidth="1"/>
    <col min="4" max="4" width="22.5" style="2" customWidth="1"/>
    <col min="5" max="5" width="8.125" style="2" customWidth="1"/>
    <col min="6" max="6" width="15.375" style="65" customWidth="1"/>
    <col min="7" max="9" width="15.375" style="2" customWidth="1"/>
    <col min="10" max="10" width="14.25" style="2" customWidth="1"/>
    <col min="11" max="16384" width="9" style="2"/>
  </cols>
  <sheetData>
    <row r="1" spans="2:29" ht="24.95" customHeight="1">
      <c r="B1" s="66" t="s">
        <v>22</v>
      </c>
      <c r="C1" s="66"/>
      <c r="D1" s="66"/>
      <c r="E1" s="66"/>
      <c r="F1" s="66"/>
      <c r="G1" s="66"/>
      <c r="H1" s="66"/>
      <c r="I1" s="66"/>
      <c r="J1" s="66"/>
    </row>
    <row r="2" spans="2:29" ht="9.9499999999999993" customHeight="1">
      <c r="B2" s="67"/>
      <c r="C2" s="67"/>
      <c r="D2" s="67"/>
      <c r="E2" s="67"/>
      <c r="F2" s="67"/>
      <c r="G2" s="67"/>
      <c r="H2" s="67"/>
      <c r="I2" s="67"/>
      <c r="J2" s="67"/>
    </row>
    <row r="3" spans="2:29" ht="30.75" customHeight="1">
      <c r="B3" s="9" t="s">
        <v>23</v>
      </c>
      <c r="C3" s="10" t="s">
        <v>9</v>
      </c>
      <c r="D3" s="10" t="s">
        <v>1</v>
      </c>
      <c r="E3" s="10" t="s">
        <v>2</v>
      </c>
      <c r="F3" s="10" t="s">
        <v>3</v>
      </c>
      <c r="G3" s="10" t="s">
        <v>14</v>
      </c>
      <c r="H3" s="10" t="s">
        <v>15</v>
      </c>
      <c r="I3" s="10" t="s">
        <v>4</v>
      </c>
      <c r="J3" s="11" t="s">
        <v>12</v>
      </c>
    </row>
    <row r="4" spans="2:29" ht="19.7" customHeight="1">
      <c r="B4" s="3" t="str">
        <f>일위대가!B5</f>
        <v>1호표</v>
      </c>
      <c r="C4" s="5" t="str">
        <f>일위대가!C5</f>
        <v>돌수로 설치</v>
      </c>
      <c r="D4" s="5"/>
      <c r="E4" s="5" t="str">
        <f>일위대가!F5</f>
        <v>M</v>
      </c>
      <c r="F4" s="61">
        <f>SUM(G4:I4)</f>
        <v>137943.45809999999</v>
      </c>
      <c r="G4" s="49">
        <f>일위대가!J5</f>
        <v>137943.45809999999</v>
      </c>
      <c r="H4" s="49">
        <f>일위대가!L5</f>
        <v>0</v>
      </c>
      <c r="I4" s="49">
        <f>일위대가!N5</f>
        <v>0</v>
      </c>
      <c r="J4" s="50"/>
      <c r="Z4" s="7"/>
      <c r="AB4" s="7"/>
    </row>
    <row r="5" spans="2:29" ht="19.7" customHeight="1">
      <c r="B5" s="3" t="str">
        <f>일위대가!B10</f>
        <v>2호표</v>
      </c>
      <c r="C5" s="5" t="str">
        <f>일위대가!C10</f>
        <v>산돌쌓기</v>
      </c>
      <c r="D5" s="5"/>
      <c r="E5" s="5" t="s">
        <v>33</v>
      </c>
      <c r="F5" s="61">
        <f t="shared" ref="F5:F7" si="0">SUM(G5:I5)</f>
        <v>53675.166199999992</v>
      </c>
      <c r="G5" s="49">
        <f>일위대가!J10</f>
        <v>53675.166199999992</v>
      </c>
      <c r="H5" s="49">
        <f>일위대가!L10</f>
        <v>0</v>
      </c>
      <c r="I5" s="49">
        <f>일위대가!N10</f>
        <v>0</v>
      </c>
      <c r="J5" s="50"/>
      <c r="Z5" s="7"/>
      <c r="AB5" s="7"/>
    </row>
    <row r="6" spans="2:29" ht="19.7" customHeight="1">
      <c r="B6" s="3"/>
      <c r="C6" s="5"/>
      <c r="D6" s="5"/>
      <c r="E6" s="5"/>
      <c r="F6" s="61"/>
      <c r="G6" s="49"/>
      <c r="H6" s="49"/>
      <c r="I6" s="49"/>
      <c r="J6" s="50"/>
      <c r="Z6" s="7"/>
      <c r="AC6" s="7"/>
    </row>
    <row r="7" spans="2:29" ht="19.7" customHeight="1">
      <c r="B7" s="3"/>
      <c r="C7" s="5"/>
      <c r="D7" s="20"/>
      <c r="E7" s="5"/>
      <c r="F7" s="61"/>
      <c r="G7" s="49"/>
      <c r="H7" s="49"/>
      <c r="I7" s="49"/>
      <c r="J7" s="50"/>
      <c r="Z7" s="7"/>
      <c r="AC7" s="7"/>
    </row>
    <row r="8" spans="2:29" ht="19.7" customHeight="1">
      <c r="B8" s="3"/>
      <c r="C8" s="4"/>
      <c r="D8" s="5"/>
      <c r="E8" s="5"/>
      <c r="F8" s="61"/>
      <c r="G8" s="49"/>
      <c r="H8" s="49"/>
      <c r="I8" s="49"/>
      <c r="J8" s="60"/>
      <c r="Z8" s="7"/>
      <c r="AB8" s="7"/>
    </row>
    <row r="9" spans="2:29" ht="19.7" customHeight="1">
      <c r="B9" s="3"/>
      <c r="C9" s="4"/>
      <c r="D9" s="4"/>
      <c r="E9" s="5"/>
      <c r="F9" s="61"/>
      <c r="G9" s="49"/>
      <c r="H9" s="49"/>
      <c r="I9" s="49"/>
      <c r="J9" s="60"/>
      <c r="Z9" s="7"/>
      <c r="AA9" s="7"/>
      <c r="AB9" s="7"/>
      <c r="AC9" s="7"/>
    </row>
    <row r="10" spans="2:29" ht="19.7" customHeight="1">
      <c r="B10" s="3"/>
      <c r="C10" s="4"/>
      <c r="D10" s="4"/>
      <c r="E10" s="5"/>
      <c r="F10" s="62"/>
      <c r="G10" s="12"/>
      <c r="H10" s="12"/>
      <c r="I10" s="12"/>
      <c r="J10" s="6"/>
      <c r="Z10" s="7"/>
      <c r="AA10" s="7"/>
      <c r="AB10" s="7"/>
      <c r="AC10" s="7"/>
    </row>
    <row r="11" spans="2:29" ht="19.7" customHeight="1">
      <c r="B11" s="3"/>
      <c r="C11" s="4"/>
      <c r="D11" s="4"/>
      <c r="E11" s="5"/>
      <c r="F11" s="62"/>
      <c r="G11" s="12"/>
      <c r="H11" s="12"/>
      <c r="I11" s="12"/>
      <c r="J11" s="6"/>
      <c r="Z11" s="7"/>
      <c r="AA11" s="7"/>
      <c r="AB11" s="7"/>
      <c r="AC11" s="7"/>
    </row>
    <row r="12" spans="2:29" ht="19.7" customHeight="1">
      <c r="B12" s="3"/>
      <c r="C12" s="4"/>
      <c r="D12" s="4"/>
      <c r="E12" s="5"/>
      <c r="F12" s="62"/>
      <c r="G12" s="12"/>
      <c r="H12" s="12"/>
      <c r="I12" s="12"/>
      <c r="J12" s="6"/>
      <c r="Z12" s="7"/>
      <c r="AA12" s="7"/>
      <c r="AB12" s="7"/>
      <c r="AC12" s="7"/>
    </row>
    <row r="13" spans="2:29" ht="19.7" customHeight="1">
      <c r="B13" s="3"/>
      <c r="C13" s="4"/>
      <c r="D13" s="4"/>
      <c r="E13" s="5"/>
      <c r="F13" s="62"/>
      <c r="G13" s="12"/>
      <c r="H13" s="12"/>
      <c r="I13" s="12"/>
      <c r="J13" s="6"/>
      <c r="Z13" s="7"/>
      <c r="AA13" s="7"/>
      <c r="AB13" s="7"/>
      <c r="AC13" s="7"/>
    </row>
    <row r="14" spans="2:29" ht="19.7" customHeight="1">
      <c r="B14" s="3"/>
      <c r="C14" s="4"/>
      <c r="D14" s="4"/>
      <c r="E14" s="5"/>
      <c r="F14" s="62"/>
      <c r="G14" s="12"/>
      <c r="H14" s="12"/>
      <c r="I14" s="12"/>
      <c r="J14" s="6"/>
      <c r="Z14" s="7"/>
      <c r="AA14" s="7"/>
      <c r="AB14" s="7"/>
      <c r="AC14" s="7"/>
    </row>
    <row r="15" spans="2:29" ht="19.7" customHeight="1">
      <c r="B15" s="3"/>
      <c r="C15" s="4"/>
      <c r="D15" s="4"/>
      <c r="E15" s="5"/>
      <c r="F15" s="62"/>
      <c r="G15" s="12"/>
      <c r="H15" s="12"/>
      <c r="I15" s="12"/>
      <c r="J15" s="6"/>
      <c r="Z15" s="7"/>
      <c r="AA15" s="7"/>
      <c r="AB15" s="7"/>
      <c r="AC15" s="7"/>
    </row>
    <row r="16" spans="2:29" ht="19.7" customHeight="1">
      <c r="B16" s="3"/>
      <c r="C16" s="4"/>
      <c r="D16" s="4"/>
      <c r="E16" s="5"/>
      <c r="F16" s="62"/>
      <c r="G16" s="12"/>
      <c r="H16" s="12"/>
      <c r="I16" s="12"/>
      <c r="J16" s="6"/>
      <c r="Z16" s="7"/>
      <c r="AA16" s="7"/>
      <c r="AB16" s="7"/>
      <c r="AC16" s="7"/>
    </row>
    <row r="17" spans="2:29" ht="19.7" customHeight="1">
      <c r="B17" s="3"/>
      <c r="C17" s="4"/>
      <c r="E17" s="4"/>
      <c r="F17" s="62"/>
      <c r="G17" s="12"/>
      <c r="H17" s="12"/>
      <c r="I17" s="12"/>
      <c r="J17" s="6"/>
      <c r="Z17" s="7"/>
      <c r="AA17" s="7"/>
      <c r="AB17" s="7"/>
    </row>
    <row r="18" spans="2:29" ht="19.7" customHeight="1">
      <c r="B18" s="3"/>
      <c r="C18" s="4"/>
      <c r="D18" s="4"/>
      <c r="E18" s="5"/>
      <c r="F18" s="62"/>
      <c r="G18" s="12"/>
      <c r="H18" s="12"/>
      <c r="I18" s="12"/>
      <c r="J18" s="6"/>
      <c r="Z18" s="7"/>
      <c r="AA18" s="7"/>
      <c r="AB18" s="7"/>
      <c r="AC18" s="7"/>
    </row>
    <row r="19" spans="2:29" ht="19.7" customHeight="1">
      <c r="B19" s="3"/>
      <c r="C19" s="4"/>
      <c r="D19" s="4"/>
      <c r="E19" s="5"/>
      <c r="F19" s="62"/>
      <c r="G19" s="12"/>
      <c r="H19" s="12"/>
      <c r="I19" s="12"/>
      <c r="J19" s="6"/>
      <c r="Z19" s="7"/>
      <c r="AA19" s="7"/>
      <c r="AB19" s="7"/>
      <c r="AC19" s="7"/>
    </row>
    <row r="20" spans="2:29" ht="19.7" customHeight="1">
      <c r="B20" s="3"/>
      <c r="C20" s="4"/>
      <c r="D20" s="4"/>
      <c r="E20" s="5"/>
      <c r="F20" s="62"/>
      <c r="G20" s="12"/>
      <c r="H20" s="12"/>
      <c r="I20" s="12"/>
      <c r="J20" s="6"/>
      <c r="Z20" s="7"/>
      <c r="AA20" s="7"/>
      <c r="AB20" s="7"/>
      <c r="AC20" s="7"/>
    </row>
    <row r="21" spans="2:29" ht="19.7" customHeight="1">
      <c r="B21" s="3"/>
      <c r="C21" s="4"/>
      <c r="D21" s="4"/>
      <c r="E21" s="5"/>
      <c r="F21" s="62"/>
      <c r="G21" s="12"/>
      <c r="H21" s="12"/>
      <c r="I21" s="12"/>
      <c r="J21" s="6"/>
      <c r="Z21" s="7"/>
      <c r="AA21" s="7"/>
      <c r="AB21" s="7"/>
      <c r="AC21" s="7"/>
    </row>
    <row r="22" spans="2:29" ht="19.7" customHeight="1">
      <c r="B22" s="3"/>
      <c r="C22" s="4"/>
      <c r="D22" s="4"/>
      <c r="E22" s="5"/>
      <c r="F22" s="62"/>
      <c r="G22" s="12"/>
      <c r="H22" s="12"/>
      <c r="I22" s="12"/>
      <c r="J22" s="6"/>
      <c r="Z22" s="7"/>
      <c r="AB22" s="7"/>
    </row>
    <row r="23" spans="2:29" ht="19.7" customHeight="1">
      <c r="B23" s="3"/>
      <c r="C23" s="4"/>
      <c r="D23" s="4"/>
      <c r="E23" s="5"/>
      <c r="F23" s="62"/>
      <c r="G23" s="12"/>
      <c r="H23" s="12"/>
      <c r="I23" s="12"/>
      <c r="J23" s="6"/>
      <c r="Z23" s="7"/>
      <c r="AB23" s="7"/>
    </row>
    <row r="24" spans="2:29" ht="19.7" customHeight="1">
      <c r="B24" s="3"/>
      <c r="C24" s="4"/>
      <c r="D24" s="4"/>
      <c r="E24" s="5"/>
      <c r="F24" s="62"/>
      <c r="G24" s="12"/>
      <c r="H24" s="12"/>
      <c r="I24" s="12"/>
      <c r="J24" s="6"/>
      <c r="Z24" s="7"/>
      <c r="AB24" s="7"/>
    </row>
    <row r="25" spans="2:29" ht="19.7" customHeight="1">
      <c r="B25" s="3"/>
      <c r="C25" s="4"/>
      <c r="D25" s="4"/>
      <c r="E25" s="5"/>
      <c r="F25" s="62"/>
      <c r="G25" s="12"/>
      <c r="H25" s="12"/>
      <c r="I25" s="12"/>
      <c r="J25" s="6"/>
      <c r="Z25" s="7"/>
      <c r="AB25" s="7"/>
    </row>
    <row r="26" spans="2:29" ht="19.7" customHeight="1">
      <c r="B26" s="3"/>
      <c r="C26" s="4"/>
      <c r="D26" s="4"/>
      <c r="E26" s="5"/>
      <c r="F26" s="62"/>
      <c r="G26" s="12"/>
      <c r="H26" s="12"/>
      <c r="I26" s="12"/>
      <c r="J26" s="6"/>
      <c r="Z26" s="7"/>
      <c r="AB26" s="7"/>
    </row>
    <row r="27" spans="2:29" ht="19.7" customHeight="1">
      <c r="B27" s="3"/>
      <c r="C27" s="4"/>
      <c r="D27" s="4"/>
      <c r="E27" s="5"/>
      <c r="F27" s="62"/>
      <c r="G27" s="12"/>
      <c r="H27" s="12"/>
      <c r="I27" s="12"/>
      <c r="J27" s="6"/>
      <c r="Z27" s="7"/>
      <c r="AA27" s="7"/>
      <c r="AB27" s="7"/>
      <c r="AC27" s="7"/>
    </row>
    <row r="28" spans="2:29" ht="19.7" customHeight="1">
      <c r="B28" s="21"/>
      <c r="C28" s="22"/>
      <c r="D28" s="22"/>
      <c r="E28" s="23"/>
      <c r="F28" s="63"/>
      <c r="G28" s="24"/>
      <c r="H28" s="24"/>
      <c r="I28" s="24"/>
      <c r="J28" s="25"/>
      <c r="Z28" s="7"/>
      <c r="AA28" s="7"/>
      <c r="AB28" s="7"/>
    </row>
    <row r="29" spans="2:29" ht="19.7" customHeight="1">
      <c r="B29" s="3"/>
      <c r="C29" s="4"/>
      <c r="D29" s="4"/>
      <c r="E29" s="5"/>
      <c r="F29" s="62"/>
      <c r="G29" s="12"/>
      <c r="H29" s="12"/>
      <c r="I29" s="12"/>
      <c r="J29" s="6"/>
      <c r="Z29" s="7"/>
      <c r="AA29" s="7"/>
      <c r="AB29" s="7"/>
    </row>
    <row r="30" spans="2:29">
      <c r="B30" s="8"/>
      <c r="C30" s="8"/>
      <c r="D30" s="8"/>
      <c r="E30" s="8"/>
      <c r="F30" s="64"/>
      <c r="G30" s="8"/>
      <c r="H30" s="8"/>
      <c r="I30" s="8"/>
      <c r="J30" s="8"/>
    </row>
  </sheetData>
  <mergeCells count="1">
    <mergeCell ref="B1:J2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29"/>
  <sheetViews>
    <sheetView tabSelected="1" view="pageBreakPreview" zoomScale="145" zoomScaleNormal="115" zoomScaleSheetLayoutView="145" workbookViewId="0">
      <pane ySplit="4" topLeftCell="A5" activePane="bottomLeft" state="frozen"/>
      <selection pane="bottomLeft" activeCell="C8" sqref="C8"/>
    </sheetView>
    <sheetView tabSelected="1" zoomScale="70" zoomScaleNormal="70" workbookViewId="1">
      <selection activeCell="C11" sqref="C11"/>
    </sheetView>
  </sheetViews>
  <sheetFormatPr defaultRowHeight="16.5"/>
  <cols>
    <col min="1" max="1" width="0.625" style="1" customWidth="1"/>
    <col min="2" max="2" width="7" style="1" customWidth="1"/>
    <col min="3" max="3" width="25.625" style="1" customWidth="1"/>
    <col min="4" max="4" width="15.5" style="1" customWidth="1"/>
    <col min="5" max="5" width="6.25" style="1" customWidth="1"/>
    <col min="6" max="6" width="5" style="1" customWidth="1"/>
    <col min="7" max="7" width="9.375" style="59" customWidth="1"/>
    <col min="8" max="8" width="10.5" style="59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13" customFormat="1" ht="24.95" customHeight="1">
      <c r="B1" s="68" t="s">
        <v>24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2:15" s="13" customFormat="1" ht="9.9499999999999993" customHeigh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2:15" s="14" customFormat="1" ht="15.4" customHeight="1">
      <c r="B3" s="70" t="s">
        <v>23</v>
      </c>
      <c r="C3" s="70" t="s">
        <v>0</v>
      </c>
      <c r="D3" s="70" t="s">
        <v>1</v>
      </c>
      <c r="E3" s="70" t="s">
        <v>17</v>
      </c>
      <c r="F3" s="70" t="s">
        <v>2</v>
      </c>
      <c r="G3" s="70" t="s">
        <v>18</v>
      </c>
      <c r="H3" s="70"/>
      <c r="I3" s="70" t="s">
        <v>19</v>
      </c>
      <c r="J3" s="70"/>
      <c r="K3" s="70" t="s">
        <v>20</v>
      </c>
      <c r="L3" s="70"/>
      <c r="M3" s="70" t="s">
        <v>21</v>
      </c>
      <c r="N3" s="70"/>
      <c r="O3" s="70" t="s">
        <v>12</v>
      </c>
    </row>
    <row r="4" spans="2:15" s="14" customFormat="1" ht="19.7" customHeight="1">
      <c r="B4" s="71"/>
      <c r="C4" s="71"/>
      <c r="D4" s="71"/>
      <c r="E4" s="71"/>
      <c r="F4" s="71"/>
      <c r="G4" s="18" t="s">
        <v>5</v>
      </c>
      <c r="H4" s="18" t="s">
        <v>6</v>
      </c>
      <c r="I4" s="18" t="s">
        <v>5</v>
      </c>
      <c r="J4" s="18" t="s">
        <v>6</v>
      </c>
      <c r="K4" s="18" t="s">
        <v>5</v>
      </c>
      <c r="L4" s="18" t="s">
        <v>6</v>
      </c>
      <c r="M4" s="18" t="s">
        <v>5</v>
      </c>
      <c r="N4" s="18" t="s">
        <v>6</v>
      </c>
      <c r="O4" s="71"/>
    </row>
    <row r="5" spans="2:15" s="55" customFormat="1" ht="19.7" customHeight="1">
      <c r="B5" s="46" t="s">
        <v>25</v>
      </c>
      <c r="C5" s="46" t="s">
        <v>35</v>
      </c>
      <c r="D5" s="46"/>
      <c r="E5" s="46">
        <v>1</v>
      </c>
      <c r="F5" s="46" t="s">
        <v>37</v>
      </c>
      <c r="G5" s="47">
        <f>SUM(I5,K5,M5)</f>
        <v>0</v>
      </c>
      <c r="H5" s="51">
        <f>SUM(J5,L5,N5)</f>
        <v>137943.45809999999</v>
      </c>
      <c r="I5" s="47"/>
      <c r="J5" s="47">
        <f>SUM(J6:J8)</f>
        <v>137943.45809999999</v>
      </c>
      <c r="K5" s="47"/>
      <c r="L5" s="47">
        <f>SUM(L6:L8)</f>
        <v>0</v>
      </c>
      <c r="M5" s="47"/>
      <c r="N5" s="47">
        <f>SUM(N6:N8)</f>
        <v>0</v>
      </c>
      <c r="O5" s="47"/>
    </row>
    <row r="6" spans="2:15" s="13" customFormat="1" ht="19.7" customHeight="1">
      <c r="B6" s="17"/>
      <c r="C6" s="17" t="s">
        <v>38</v>
      </c>
      <c r="D6" s="17"/>
      <c r="E6" s="76">
        <v>0.1638</v>
      </c>
      <c r="F6" s="17" t="s">
        <v>30</v>
      </c>
      <c r="G6" s="52">
        <f t="shared" ref="G6" si="0">SUM(I6,K6,M6)</f>
        <v>263972</v>
      </c>
      <c r="H6" s="52">
        <f t="shared" ref="H6" si="1">SUM(J6,L6,N6)</f>
        <v>43238.613599999997</v>
      </c>
      <c r="I6" s="19">
        <f>'노임단가(하반기변경)'!F5</f>
        <v>263972</v>
      </c>
      <c r="J6" s="15">
        <f>$E6*I6</f>
        <v>43238.613599999997</v>
      </c>
      <c r="K6" s="19"/>
      <c r="L6" s="15">
        <f>$E6*K6</f>
        <v>0</v>
      </c>
      <c r="M6" s="19"/>
      <c r="N6" s="15">
        <f>$E6*M6</f>
        <v>0</v>
      </c>
      <c r="O6" s="19"/>
    </row>
    <row r="7" spans="2:15" s="13" customFormat="1" ht="19.7" customHeight="1">
      <c r="B7" s="17"/>
      <c r="C7" s="17" t="s">
        <v>39</v>
      </c>
      <c r="D7" s="17"/>
      <c r="E7" s="77">
        <v>4.58E-2</v>
      </c>
      <c r="F7" s="17" t="s">
        <v>30</v>
      </c>
      <c r="G7" s="52">
        <f t="shared" ref="G7" si="2">SUM(I7,K7,M7)</f>
        <v>219321</v>
      </c>
      <c r="H7" s="52">
        <f t="shared" ref="H7" si="3">SUM(J7,L7,N7)</f>
        <v>10044.9018</v>
      </c>
      <c r="I7" s="19">
        <f>'노임단가(하반기변경)'!F4</f>
        <v>219321</v>
      </c>
      <c r="J7" s="15">
        <f t="shared" ref="J7:J8" si="4">$E7*I7</f>
        <v>10044.9018</v>
      </c>
      <c r="K7" s="19"/>
      <c r="L7" s="15">
        <f t="shared" ref="L7:L8" si="5">$E7*K7</f>
        <v>0</v>
      </c>
      <c r="M7" s="19"/>
      <c r="N7" s="15">
        <f t="shared" ref="N7:N8" si="6">$E7*M7</f>
        <v>0</v>
      </c>
      <c r="O7" s="19"/>
    </row>
    <row r="8" spans="2:15" s="13" customFormat="1" ht="19.7" customHeight="1">
      <c r="B8" s="17"/>
      <c r="C8" s="17" t="s">
        <v>31</v>
      </c>
      <c r="D8" s="45"/>
      <c r="E8" s="77">
        <v>0.50670000000000004</v>
      </c>
      <c r="F8" s="17" t="s">
        <v>27</v>
      </c>
      <c r="G8" s="52"/>
      <c r="H8" s="52"/>
      <c r="I8" s="19">
        <f>'노임단가(하반기변경)'!$F$6</f>
        <v>167081</v>
      </c>
      <c r="J8" s="15">
        <f t="shared" si="4"/>
        <v>84659.9427</v>
      </c>
      <c r="K8" s="19"/>
      <c r="L8" s="15">
        <f t="shared" si="5"/>
        <v>0</v>
      </c>
      <c r="M8" s="19"/>
      <c r="N8" s="15">
        <f t="shared" si="6"/>
        <v>0</v>
      </c>
      <c r="O8" s="19"/>
    </row>
    <row r="9" spans="2:15" s="55" customFormat="1" ht="19.7" customHeight="1">
      <c r="B9" s="53"/>
      <c r="C9" s="53"/>
      <c r="D9" s="53"/>
      <c r="E9" s="53"/>
      <c r="F9" s="53"/>
      <c r="G9" s="52"/>
      <c r="H9" s="52"/>
      <c r="I9" s="52"/>
      <c r="J9" s="52"/>
      <c r="K9" s="52"/>
      <c r="L9" s="52"/>
      <c r="M9" s="52"/>
      <c r="N9" s="52"/>
      <c r="O9" s="52"/>
    </row>
    <row r="10" spans="2:15" s="55" customFormat="1" ht="19.7" customHeight="1">
      <c r="B10" s="46" t="s">
        <v>29</v>
      </c>
      <c r="C10" s="46" t="s">
        <v>36</v>
      </c>
      <c r="D10" s="46"/>
      <c r="E10" s="46">
        <v>1</v>
      </c>
      <c r="F10" s="46" t="s">
        <v>37</v>
      </c>
      <c r="G10" s="47">
        <f>SUM(I10,K10,M10)</f>
        <v>0</v>
      </c>
      <c r="H10" s="51">
        <f>SUM(J10,L10,N10)</f>
        <v>53675.166199999992</v>
      </c>
      <c r="I10" s="47"/>
      <c r="J10" s="47">
        <f>SUM(J11:J13)</f>
        <v>53675.166199999992</v>
      </c>
      <c r="K10" s="47"/>
      <c r="L10" s="47">
        <f>SUM(L11:L13)</f>
        <v>0</v>
      </c>
      <c r="M10" s="47"/>
      <c r="N10" s="47">
        <f>SUM(N11:N13)</f>
        <v>0</v>
      </c>
      <c r="O10" s="47"/>
    </row>
    <row r="11" spans="2:15" s="13" customFormat="1" ht="19.7" customHeight="1">
      <c r="B11" s="17"/>
      <c r="C11" s="17" t="s">
        <v>38</v>
      </c>
      <c r="D11" s="17"/>
      <c r="E11" s="74">
        <v>7.6499999999999999E-2</v>
      </c>
      <c r="F11" s="17" t="s">
        <v>27</v>
      </c>
      <c r="G11" s="52">
        <f t="shared" ref="G11:G12" si="7">SUM(I11,K11,M11)</f>
        <v>263972</v>
      </c>
      <c r="H11" s="52">
        <f t="shared" ref="H11:H12" si="8">SUM(J11,L11,N11)</f>
        <v>20193.858</v>
      </c>
      <c r="I11" s="19">
        <f>'노임단가(하반기변경)'!F5</f>
        <v>263972</v>
      </c>
      <c r="J11" s="15">
        <f>$E11*I11</f>
        <v>20193.858</v>
      </c>
      <c r="K11" s="19"/>
      <c r="L11" s="15">
        <f>$E11*K11</f>
        <v>0</v>
      </c>
      <c r="M11" s="19"/>
      <c r="N11" s="15">
        <f>$E11*M11</f>
        <v>0</v>
      </c>
      <c r="O11" s="19"/>
    </row>
    <row r="12" spans="2:15" s="13" customFormat="1" ht="19.7" customHeight="1">
      <c r="B12" s="17"/>
      <c r="C12" s="17" t="s">
        <v>39</v>
      </c>
      <c r="D12" s="17"/>
      <c r="E12" s="75">
        <v>1.34E-2</v>
      </c>
      <c r="F12" s="17" t="s">
        <v>27</v>
      </c>
      <c r="G12" s="52">
        <f t="shared" si="7"/>
        <v>219321</v>
      </c>
      <c r="H12" s="52">
        <f t="shared" si="8"/>
        <v>2938.9014000000002</v>
      </c>
      <c r="I12" s="19">
        <f>'노임단가(하반기변경)'!F4</f>
        <v>219321</v>
      </c>
      <c r="J12" s="15">
        <f t="shared" ref="J12:J13" si="9">$E12*I12</f>
        <v>2938.9014000000002</v>
      </c>
      <c r="K12" s="19"/>
      <c r="L12" s="15">
        <f t="shared" ref="L12:L13" si="10">$E12*K12</f>
        <v>0</v>
      </c>
      <c r="M12" s="19"/>
      <c r="N12" s="15">
        <f t="shared" ref="N12:N13" si="11">$E12*M12</f>
        <v>0</v>
      </c>
      <c r="O12" s="19"/>
    </row>
    <row r="13" spans="2:15" s="13" customFormat="1" ht="19.7" customHeight="1">
      <c r="B13" s="17"/>
      <c r="C13" s="17" t="s">
        <v>31</v>
      </c>
      <c r="D13" s="45"/>
      <c r="E13" s="75">
        <v>0.18279999999999999</v>
      </c>
      <c r="F13" s="17" t="s">
        <v>27</v>
      </c>
      <c r="G13" s="52"/>
      <c r="H13" s="52"/>
      <c r="I13" s="19">
        <f>'노임단가(하반기변경)'!$F$6</f>
        <v>167081</v>
      </c>
      <c r="J13" s="15">
        <f t="shared" si="9"/>
        <v>30542.406799999997</v>
      </c>
      <c r="K13" s="19"/>
      <c r="L13" s="15">
        <f t="shared" si="10"/>
        <v>0</v>
      </c>
      <c r="M13" s="19"/>
      <c r="N13" s="15">
        <f t="shared" si="11"/>
        <v>0</v>
      </c>
      <c r="O13" s="19"/>
    </row>
    <row r="14" spans="2:15" s="13" customFormat="1" ht="19.7" customHeight="1">
      <c r="B14" s="17"/>
      <c r="C14" s="17"/>
      <c r="D14" s="17"/>
      <c r="E14" s="43"/>
      <c r="F14" s="17"/>
      <c r="G14" s="52"/>
      <c r="H14" s="52"/>
      <c r="I14" s="19"/>
      <c r="J14" s="15"/>
      <c r="K14" s="19"/>
      <c r="L14" s="15"/>
      <c r="M14" s="19"/>
      <c r="N14" s="15"/>
      <c r="O14" s="19"/>
    </row>
    <row r="15" spans="2:15" s="55" customFormat="1" ht="19.7" customHeight="1">
      <c r="B15" s="46"/>
      <c r="C15" s="46"/>
      <c r="D15" s="46"/>
      <c r="E15" s="46"/>
      <c r="F15" s="46"/>
      <c r="G15" s="47"/>
      <c r="H15" s="47"/>
      <c r="I15" s="47"/>
      <c r="J15" s="47"/>
      <c r="K15" s="47"/>
      <c r="L15" s="47"/>
      <c r="M15" s="47"/>
      <c r="N15" s="47"/>
      <c r="O15" s="47"/>
    </row>
    <row r="16" spans="2:15" s="13" customFormat="1" ht="19.7" customHeight="1">
      <c r="B16" s="17"/>
      <c r="C16" s="17"/>
      <c r="D16" s="17"/>
      <c r="E16" s="56"/>
      <c r="F16" s="17"/>
      <c r="G16" s="52"/>
      <c r="H16" s="52"/>
      <c r="I16" s="19"/>
      <c r="J16" s="15"/>
      <c r="K16" s="19"/>
      <c r="L16" s="15"/>
      <c r="M16" s="19"/>
      <c r="N16" s="15"/>
      <c r="O16" s="19"/>
    </row>
    <row r="17" spans="2:15" s="13" customFormat="1" ht="19.7" customHeight="1">
      <c r="B17" s="17"/>
      <c r="C17" s="17"/>
      <c r="D17" s="17"/>
      <c r="E17" s="17"/>
      <c r="F17" s="17"/>
      <c r="G17" s="52"/>
      <c r="H17" s="52"/>
      <c r="I17" s="19"/>
      <c r="J17" s="15"/>
      <c r="K17" s="19"/>
      <c r="L17" s="15"/>
      <c r="M17" s="19"/>
      <c r="N17" s="15"/>
      <c r="O17" s="19"/>
    </row>
    <row r="18" spans="2:15" s="13" customFormat="1" ht="19.7" customHeight="1">
      <c r="B18" s="17"/>
      <c r="C18" s="17"/>
      <c r="D18" s="45"/>
      <c r="E18" s="75"/>
      <c r="F18" s="17"/>
      <c r="G18" s="52"/>
      <c r="H18" s="52"/>
      <c r="I18" s="19"/>
      <c r="J18" s="15"/>
      <c r="K18" s="19"/>
      <c r="L18" s="15"/>
      <c r="M18" s="19"/>
      <c r="N18" s="15"/>
      <c r="O18" s="19"/>
    </row>
    <row r="19" spans="2:15" s="13" customFormat="1" ht="19.7" customHeight="1">
      <c r="B19" s="17"/>
      <c r="C19" s="16"/>
      <c r="D19" s="45"/>
      <c r="E19" s="43"/>
      <c r="F19" s="17"/>
      <c r="G19" s="52"/>
      <c r="H19" s="52"/>
      <c r="I19" s="19"/>
      <c r="J19" s="15"/>
      <c r="K19" s="19"/>
      <c r="L19" s="15"/>
      <c r="M19" s="19"/>
      <c r="N19" s="15"/>
      <c r="O19" s="19"/>
    </row>
    <row r="20" spans="2:15" s="48" customFormat="1" ht="19.7" customHeight="1">
      <c r="B20" s="56"/>
      <c r="C20" s="57"/>
      <c r="D20" s="56"/>
      <c r="E20" s="56"/>
      <c r="F20" s="17"/>
      <c r="G20" s="52"/>
      <c r="H20" s="52"/>
      <c r="I20" s="58"/>
      <c r="J20" s="15"/>
      <c r="K20" s="58"/>
      <c r="L20" s="15"/>
      <c r="M20" s="58"/>
      <c r="N20" s="15"/>
      <c r="O20" s="58"/>
    </row>
    <row r="21" spans="2:15" s="48" customFormat="1" ht="19.7" customHeight="1">
      <c r="B21" s="56"/>
      <c r="C21" s="57"/>
      <c r="D21" s="56"/>
      <c r="E21" s="56"/>
      <c r="F21" s="17"/>
      <c r="G21" s="52"/>
      <c r="H21" s="52"/>
      <c r="I21" s="58"/>
      <c r="J21" s="15"/>
      <c r="K21" s="58"/>
      <c r="L21" s="15"/>
      <c r="M21" s="58"/>
      <c r="N21" s="15"/>
      <c r="O21" s="58"/>
    </row>
    <row r="22" spans="2:15" s="48" customFormat="1" ht="19.7" customHeight="1">
      <c r="B22" s="53"/>
      <c r="C22" s="53"/>
      <c r="D22" s="53"/>
      <c r="E22" s="53"/>
      <c r="F22" s="53"/>
      <c r="G22" s="52"/>
      <c r="H22" s="52"/>
      <c r="I22" s="52"/>
      <c r="J22" s="52"/>
      <c r="K22" s="52"/>
      <c r="L22" s="52"/>
      <c r="M22" s="52"/>
      <c r="N22" s="52"/>
      <c r="O22" s="52"/>
    </row>
    <row r="23" spans="2:15" s="13" customFormat="1" ht="19.7" customHeight="1">
      <c r="B23" s="17"/>
      <c r="C23" s="16"/>
      <c r="D23" s="17"/>
      <c r="E23" s="54"/>
      <c r="F23" s="17"/>
      <c r="G23" s="52"/>
      <c r="H23" s="52"/>
      <c r="I23" s="19"/>
      <c r="J23" s="15"/>
      <c r="K23" s="19"/>
      <c r="L23" s="15"/>
      <c r="M23" s="19"/>
      <c r="N23" s="15"/>
      <c r="O23" s="19"/>
    </row>
    <row r="24" spans="2:15" s="13" customFormat="1" ht="19.7" customHeight="1">
      <c r="B24" s="17"/>
      <c r="C24" s="16"/>
      <c r="D24" s="17"/>
      <c r="E24" s="43"/>
      <c r="F24" s="17"/>
      <c r="G24" s="52"/>
      <c r="H24" s="52"/>
      <c r="I24" s="19"/>
      <c r="J24" s="15"/>
      <c r="K24" s="19"/>
      <c r="L24" s="15"/>
      <c r="M24" s="19"/>
      <c r="N24" s="15"/>
      <c r="O24" s="19"/>
    </row>
    <row r="25" spans="2:15" s="13" customFormat="1" ht="19.7" customHeight="1">
      <c r="B25" s="17"/>
      <c r="C25" s="16"/>
      <c r="D25" s="45"/>
      <c r="E25" s="43"/>
      <c r="F25" s="17"/>
      <c r="G25" s="52"/>
      <c r="H25" s="52"/>
      <c r="I25" s="19"/>
      <c r="J25" s="15"/>
      <c r="K25" s="19"/>
      <c r="L25" s="15"/>
      <c r="M25" s="19"/>
      <c r="N25" s="15"/>
      <c r="O25" s="19"/>
    </row>
    <row r="26" spans="2:15" s="48" customFormat="1" ht="19.7" customHeight="1">
      <c r="B26" s="56"/>
      <c r="C26" s="57"/>
      <c r="D26" s="56"/>
      <c r="E26" s="56"/>
      <c r="F26" s="17"/>
      <c r="G26" s="52"/>
      <c r="H26" s="52"/>
      <c r="I26" s="58"/>
      <c r="J26" s="15"/>
      <c r="K26" s="58"/>
      <c r="L26" s="15"/>
      <c r="M26" s="58"/>
      <c r="N26" s="15"/>
      <c r="O26" s="58"/>
    </row>
    <row r="27" spans="2:15" s="48" customFormat="1" ht="19.7" customHeight="1">
      <c r="B27" s="56"/>
      <c r="C27" s="57"/>
      <c r="D27" s="56"/>
      <c r="E27" s="56"/>
      <c r="F27" s="17"/>
      <c r="G27" s="52"/>
      <c r="H27" s="52"/>
      <c r="I27" s="58"/>
      <c r="J27" s="15"/>
      <c r="K27" s="58"/>
      <c r="L27" s="15"/>
      <c r="M27" s="58"/>
      <c r="N27" s="15"/>
      <c r="O27" s="58"/>
    </row>
    <row r="28" spans="2:15" s="48" customFormat="1" ht="19.7" customHeight="1">
      <c r="B28" s="56"/>
      <c r="C28" s="57"/>
      <c r="D28" s="56"/>
      <c r="E28" s="56"/>
      <c r="F28" s="17"/>
      <c r="G28" s="52"/>
      <c r="H28" s="52"/>
      <c r="I28" s="58"/>
      <c r="J28" s="15"/>
      <c r="K28" s="58"/>
      <c r="L28" s="15"/>
      <c r="M28" s="58"/>
      <c r="N28" s="15"/>
      <c r="O28" s="58"/>
    </row>
    <row r="29" spans="2:15" s="48" customFormat="1" ht="19.7" customHeight="1">
      <c r="B29" s="56"/>
      <c r="C29" s="57"/>
      <c r="D29" s="56"/>
      <c r="E29" s="56"/>
      <c r="F29" s="17"/>
      <c r="G29" s="52"/>
      <c r="H29" s="52"/>
      <c r="I29" s="58"/>
      <c r="J29" s="15"/>
      <c r="K29" s="58"/>
      <c r="L29" s="15"/>
      <c r="M29" s="58"/>
      <c r="N29" s="15"/>
      <c r="O29" s="58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zoomScaleNormal="160" zoomScaleSheetLayoutView="100" workbookViewId="0">
      <selection activeCell="D14" sqref="D14"/>
    </sheetView>
    <sheetView zoomScale="70" zoomScaleNormal="70" workbookViewId="1">
      <selection activeCell="F12" sqref="A12:F19"/>
    </sheetView>
  </sheetViews>
  <sheetFormatPr defaultRowHeight="12.75"/>
  <cols>
    <col min="1" max="1" width="0.625" style="26" customWidth="1"/>
    <col min="2" max="2" width="6.25" style="26" customWidth="1"/>
    <col min="3" max="3" width="16.875" style="26" customWidth="1"/>
    <col min="4" max="4" width="15.375" style="26" customWidth="1"/>
    <col min="5" max="5" width="6.875" style="26" customWidth="1"/>
    <col min="6" max="6" width="16.875" style="26" customWidth="1"/>
    <col min="7" max="7" width="16.875" style="40" customWidth="1"/>
    <col min="8" max="16384" width="9" style="26"/>
  </cols>
  <sheetData>
    <row r="1" spans="2:26" ht="24.95" customHeight="1">
      <c r="B1" s="72" t="s">
        <v>16</v>
      </c>
      <c r="C1" s="72"/>
      <c r="D1" s="72"/>
      <c r="E1" s="72"/>
      <c r="F1" s="72"/>
      <c r="G1" s="72"/>
    </row>
    <row r="2" spans="2:26" ht="9.9499999999999993" customHeight="1">
      <c r="B2" s="73"/>
      <c r="C2" s="73"/>
      <c r="D2" s="73"/>
      <c r="E2" s="73"/>
      <c r="F2" s="73"/>
      <c r="G2" s="73"/>
    </row>
    <row r="3" spans="2:26" ht="27.95" customHeight="1">
      <c r="B3" s="27" t="s">
        <v>8</v>
      </c>
      <c r="C3" s="28" t="s">
        <v>9</v>
      </c>
      <c r="D3" s="28" t="s">
        <v>10</v>
      </c>
      <c r="E3" s="28" t="s">
        <v>2</v>
      </c>
      <c r="F3" s="28" t="s">
        <v>11</v>
      </c>
      <c r="G3" s="29" t="s">
        <v>12</v>
      </c>
    </row>
    <row r="4" spans="2:26" ht="22.35" customHeight="1">
      <c r="B4" s="30">
        <v>1</v>
      </c>
      <c r="C4" s="42" t="s">
        <v>40</v>
      </c>
      <c r="D4" s="31" t="s">
        <v>7</v>
      </c>
      <c r="E4" s="32" t="s">
        <v>13</v>
      </c>
      <c r="F4" s="32">
        <v>219321</v>
      </c>
      <c r="G4" s="33" t="s">
        <v>26</v>
      </c>
      <c r="Z4" s="34"/>
    </row>
    <row r="5" spans="2:26" ht="22.35" customHeight="1">
      <c r="B5" s="30">
        <v>2</v>
      </c>
      <c r="C5" s="42" t="s">
        <v>34</v>
      </c>
      <c r="D5" s="31"/>
      <c r="E5" s="32" t="s">
        <v>13</v>
      </c>
      <c r="F5" s="32">
        <v>263972</v>
      </c>
      <c r="G5" s="44" t="s">
        <v>28</v>
      </c>
      <c r="Z5" s="34"/>
    </row>
    <row r="6" spans="2:26" ht="22.35" customHeight="1">
      <c r="B6" s="30">
        <v>3</v>
      </c>
      <c r="C6" s="42" t="s">
        <v>32</v>
      </c>
      <c r="D6" s="31"/>
      <c r="E6" s="32" t="s">
        <v>13</v>
      </c>
      <c r="F6" s="32">
        <v>167081</v>
      </c>
      <c r="G6" s="44" t="s">
        <v>28</v>
      </c>
      <c r="Z6" s="34"/>
    </row>
    <row r="7" spans="2:26" ht="22.35" customHeight="1">
      <c r="B7" s="30"/>
      <c r="C7" s="31"/>
      <c r="D7" s="31"/>
      <c r="E7" s="32"/>
      <c r="F7" s="32"/>
      <c r="G7" s="33"/>
      <c r="Z7" s="34"/>
    </row>
    <row r="8" spans="2:26" ht="22.35" customHeight="1">
      <c r="B8" s="30"/>
      <c r="C8" s="31"/>
      <c r="D8" s="31"/>
      <c r="E8" s="32"/>
      <c r="F8" s="32"/>
      <c r="G8" s="33"/>
      <c r="Z8" s="34"/>
    </row>
    <row r="9" spans="2:26" ht="22.35" customHeight="1">
      <c r="B9" s="30"/>
      <c r="C9" s="31"/>
      <c r="D9" s="31"/>
      <c r="E9" s="32"/>
      <c r="F9" s="32"/>
      <c r="G9" s="33"/>
      <c r="Z9" s="34"/>
    </row>
    <row r="10" spans="2:26" ht="22.35" customHeight="1">
      <c r="B10" s="30"/>
      <c r="C10" s="31"/>
      <c r="D10" s="31"/>
      <c r="E10" s="32"/>
      <c r="F10" s="32"/>
      <c r="G10" s="33"/>
      <c r="Z10" s="34"/>
    </row>
    <row r="11" spans="2:26" ht="22.35" customHeight="1">
      <c r="B11" s="30"/>
      <c r="C11" s="31"/>
      <c r="D11" s="31"/>
      <c r="E11" s="32"/>
      <c r="F11" s="32"/>
      <c r="G11" s="33"/>
      <c r="Z11" s="34"/>
    </row>
    <row r="12" spans="2:26" ht="22.35" customHeight="1">
      <c r="B12" s="30"/>
      <c r="C12" s="31"/>
      <c r="D12" s="31"/>
      <c r="E12" s="32"/>
      <c r="F12" s="32"/>
      <c r="G12" s="33"/>
      <c r="Z12" s="34"/>
    </row>
    <row r="13" spans="2:26" ht="22.35" customHeight="1">
      <c r="B13" s="30"/>
      <c r="C13" s="31"/>
      <c r="D13" s="31"/>
      <c r="E13" s="32"/>
      <c r="F13" s="32"/>
      <c r="G13" s="33"/>
      <c r="Z13" s="34"/>
    </row>
    <row r="14" spans="2:26" ht="22.35" customHeight="1">
      <c r="B14" s="30"/>
      <c r="C14" s="31"/>
      <c r="D14" s="31"/>
      <c r="E14" s="32"/>
      <c r="F14" s="32"/>
      <c r="G14" s="33"/>
      <c r="Z14" s="34"/>
    </row>
    <row r="15" spans="2:26" ht="22.35" customHeight="1">
      <c r="B15" s="30"/>
      <c r="C15" s="31"/>
      <c r="D15" s="31"/>
      <c r="E15" s="32"/>
      <c r="F15" s="32"/>
      <c r="G15" s="33"/>
      <c r="Z15" s="34"/>
    </row>
    <row r="16" spans="2:26" ht="22.35" customHeight="1">
      <c r="B16" s="30"/>
      <c r="C16" s="31"/>
      <c r="D16" s="31"/>
      <c r="E16" s="32"/>
      <c r="F16" s="32"/>
      <c r="G16" s="33"/>
      <c r="Z16" s="34"/>
    </row>
    <row r="17" spans="2:26" ht="22.35" customHeight="1">
      <c r="B17" s="30"/>
      <c r="C17" s="31"/>
      <c r="D17" s="31"/>
      <c r="E17" s="32"/>
      <c r="F17" s="32"/>
      <c r="G17" s="33"/>
      <c r="Z17" s="34"/>
    </row>
    <row r="18" spans="2:26" ht="22.35" customHeight="1">
      <c r="B18" s="30"/>
      <c r="C18" s="31"/>
      <c r="D18" s="31"/>
      <c r="E18" s="32"/>
      <c r="F18" s="32"/>
      <c r="G18" s="33"/>
      <c r="Z18" s="34"/>
    </row>
    <row r="19" spans="2:26" ht="21" customHeight="1">
      <c r="B19" s="30"/>
      <c r="C19" s="31"/>
      <c r="D19" s="31"/>
      <c r="E19" s="32"/>
      <c r="F19" s="32"/>
      <c r="G19" s="33"/>
      <c r="Z19" s="34"/>
    </row>
    <row r="20" spans="2:26" ht="22.35" customHeight="1">
      <c r="B20" s="30"/>
      <c r="C20" s="31"/>
      <c r="D20" s="31"/>
      <c r="E20" s="32"/>
      <c r="F20" s="32"/>
      <c r="G20" s="33"/>
      <c r="Z20" s="34"/>
    </row>
    <row r="21" spans="2:26" ht="22.35" customHeight="1">
      <c r="B21" s="30"/>
      <c r="C21" s="31"/>
      <c r="D21" s="31"/>
      <c r="E21" s="32"/>
      <c r="F21" s="32"/>
      <c r="G21" s="33"/>
      <c r="Z21" s="34"/>
    </row>
    <row r="22" spans="2:26" ht="22.35" customHeight="1">
      <c r="B22" s="30"/>
      <c r="C22" s="31"/>
      <c r="D22" s="31"/>
      <c r="E22" s="32"/>
      <c r="F22" s="32"/>
      <c r="G22" s="33"/>
      <c r="Z22" s="34"/>
    </row>
    <row r="23" spans="2:26" ht="22.35" customHeight="1">
      <c r="B23" s="30"/>
      <c r="C23" s="31"/>
      <c r="D23" s="31"/>
      <c r="E23" s="32"/>
      <c r="F23" s="32"/>
      <c r="G23" s="33"/>
      <c r="Z23" s="34"/>
    </row>
    <row r="24" spans="2:26" ht="22.35" customHeight="1">
      <c r="B24" s="30"/>
      <c r="C24" s="31"/>
      <c r="D24" s="31"/>
      <c r="E24" s="32"/>
      <c r="F24" s="32"/>
      <c r="G24" s="33"/>
      <c r="Z24" s="34"/>
    </row>
    <row r="25" spans="2:26" ht="22.35" customHeight="1">
      <c r="B25" s="30"/>
      <c r="C25" s="31"/>
      <c r="D25" s="31"/>
      <c r="E25" s="32"/>
      <c r="F25" s="32"/>
      <c r="G25" s="33"/>
      <c r="Z25" s="34"/>
    </row>
    <row r="26" spans="2:26" ht="22.35" customHeight="1">
      <c r="B26" s="30"/>
      <c r="C26" s="31"/>
      <c r="D26" s="31"/>
      <c r="E26" s="32"/>
      <c r="F26" s="32"/>
      <c r="G26" s="33"/>
      <c r="Z26" s="34"/>
    </row>
    <row r="27" spans="2:26" ht="22.35" customHeight="1">
      <c r="B27" s="30"/>
      <c r="C27" s="31"/>
      <c r="D27" s="31"/>
      <c r="E27" s="32"/>
      <c r="F27" s="32"/>
      <c r="G27" s="33"/>
      <c r="Z27" s="34"/>
    </row>
    <row r="28" spans="2:26" ht="22.35" customHeight="1">
      <c r="B28" s="30"/>
      <c r="C28" s="31"/>
      <c r="D28" s="31"/>
      <c r="E28" s="32"/>
      <c r="F28" s="32"/>
      <c r="G28" s="33"/>
      <c r="Z28" s="34"/>
    </row>
    <row r="29" spans="2:26" ht="22.35" customHeight="1">
      <c r="B29" s="30"/>
      <c r="C29" s="31"/>
      <c r="D29" s="31"/>
      <c r="E29" s="32"/>
      <c r="F29" s="32"/>
      <c r="G29" s="33"/>
      <c r="Z29" s="34"/>
    </row>
    <row r="30" spans="2:26" ht="22.35" customHeight="1">
      <c r="B30" s="35"/>
      <c r="C30" s="36"/>
      <c r="D30" s="36"/>
      <c r="E30" s="37"/>
      <c r="F30" s="37"/>
      <c r="G30" s="38"/>
      <c r="Z30" s="34"/>
    </row>
    <row r="31" spans="2:26">
      <c r="B31" s="39"/>
      <c r="C31" s="39"/>
      <c r="D31" s="39"/>
      <c r="E31" s="39"/>
      <c r="F31" s="39"/>
      <c r="G31" s="41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5</vt:i4>
      </vt:variant>
    </vt:vector>
  </HeadingPairs>
  <TitlesOfParts>
    <vt:vector size="8" baseType="lpstr">
      <vt:lpstr>일위대가총괄표</vt:lpstr>
      <vt:lpstr>일위대가</vt:lpstr>
      <vt:lpstr>노임단가(하반기변경)</vt:lpstr>
      <vt:lpstr>'노임단가(하반기변경)'!Print_Area</vt:lpstr>
      <vt:lpstr>일위대가!Print_Area</vt:lpstr>
      <vt:lpstr>일위대가총괄표!Print_Area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2024-11-22T08:14:58Z</cp:lastPrinted>
  <dcterms:created xsi:type="dcterms:W3CDTF">2015-08-17T02:38:16Z</dcterms:created>
  <dcterms:modified xsi:type="dcterms:W3CDTF">2024-12-24T09:25:56Z</dcterms:modified>
</cp:coreProperties>
</file>